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720" windowHeight="42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<sst xmlns="http://schemas.openxmlformats.org/spreadsheetml/2006/main" count="48" uniqueCount="48">
  <si>
    <t>Функција 410-Општи економски и комерцијални послови и послови по питању рада</t>
  </si>
  <si>
    <t>Ек.</t>
  </si>
  <si>
    <t>Опис</t>
  </si>
  <si>
    <t xml:space="preserve">Закон о </t>
  </si>
  <si>
    <t>Извршено у периоду</t>
  </si>
  <si>
    <t>у %</t>
  </si>
  <si>
    <t>клас</t>
  </si>
  <si>
    <t>Извор 01</t>
  </si>
  <si>
    <t>буџету РС</t>
  </si>
  <si>
    <t>ПЛАТЕ, ДОДАЦИ И НАКНАДЕ ЗАПОСЛЕНИХ (ЗАРАДЕ)</t>
  </si>
  <si>
    <t>Плате по основу цене рада</t>
  </si>
  <si>
    <t>Додатак за време проведено на раду (минули рад)</t>
  </si>
  <si>
    <t>СОЦ.ДОПРИНОСИ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</si>
  <si>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</si>
  <si>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</si>
  <si>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</si>
  <si>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</si>
  <si>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 xml:space="preserve">СОЦИЈАЛНА ДАВАЊА ЗАПОСЛЕНИМА </t>
  </si>
  <si>
    <t>НАКНАДЕ ТРОШКОВА ЗА ЗАПОСЛЕНЕ</t>
  </si>
  <si>
    <t>Накнаде трошкова за превоз на посао и са посла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</si>
  <si>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</si>
  <si>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</si>
  <si>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</si>
  <si>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</si>
  <si>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Остале стручне услуге</t>
  </si>
  <si>
    <t>СПЕЦИЈАЛИЗОВАНЕ УСЛУГЕ</t>
  </si>
  <si>
    <t>ТЕКУЋЕ ПОПРАВКЕ И ОДРЖАВАЊЕ</t>
  </si>
  <si>
    <t>МАТЕРИЈАЛ</t>
  </si>
  <si>
    <t>ПОРЕЗИ, ОБАВЕЗНЕ ТАКСЕ И КАЗНЕ</t>
  </si>
  <si>
    <t>УКУПНО</t>
  </si>
  <si>
    <t>РЕПУБЛИЧКА АГЕНЦИЈА ЗА МИРНО РЕШАВАЊЕ РАДНИХ СПОРОВА</t>
  </si>
  <si>
    <t>Радио-телевизијска претплата</t>
  </si>
  <si>
    <t>Угоститељске услуге</t>
  </si>
  <si>
    <t>МАШИНЕ И ОПРЕМА</t>
  </si>
  <si>
    <t>Програм 0802- Уређење система рада и радно правних односа</t>
  </si>
  <si>
    <t>Остале услуге комуникације</t>
  </si>
  <si>
    <t>Услуге моб.телефона</t>
  </si>
  <si>
    <t>Телефон,телекс и телефакс</t>
  </si>
  <si>
    <t>Програмска активност 0011-Мирно решавање радних спорова</t>
  </si>
  <si>
    <t>Остале опште услуге</t>
  </si>
  <si>
    <t>Додатак за рад дужи од пуног радног времена</t>
  </si>
  <si>
    <t>Накнада зараде за време одсуствовања са рада на дан празника</t>
  </si>
  <si>
    <t>Остале медијске услуге</t>
  </si>
  <si>
    <t>Услуга за одржавање софтвера</t>
  </si>
  <si>
    <t>ИЗВЕШТАЈ О ИЗВРШЕЊУ ЗА ПЕРИОД 01.08-31.08.2017. ГОДИНЕ</t>
  </si>
  <si>
    <t>01.08-31.08.2017.</t>
  </si>
  <si>
    <t>Јубиларне награде</t>
  </si>
  <si>
    <t>Механичке поправке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</si>
</sst>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56">
      <alignment/>
      <protection/>
    </xf>
    <xf numFmtId="0" fontId="3" fillId="0" borderId="10" xfId="56" applyFont="1" applyFill="1" applyBorder="1">
      <alignment/>
      <protection/>
    </xf>
    <xf numFmtId="0" fontId="3" fillId="0" borderId="11" xfId="56" applyFont="1" applyFill="1" applyBorder="1">
      <alignment/>
      <protection/>
    </xf>
    <xf numFmtId="0" fontId="3" fillId="0" borderId="12" xfId="56" applyFont="1" applyFill="1" applyBorder="1">
      <alignment/>
      <protection/>
    </xf>
    <xf numFmtId="0" fontId="4" fillId="0" borderId="0" xfId="56" applyFont="1" applyFill="1">
      <alignment/>
      <protection/>
    </xf>
    <xf numFmtId="0" fontId="3" fillId="0" borderId="13" xfId="56" applyFont="1" applyFill="1" applyBorder="1" applyAlignment="1">
      <alignment horizontal="center"/>
      <protection/>
    </xf>
    <xf numFmtId="4" fontId="4" fillId="0" borderId="12" xfId="56" applyNumberFormat="1" applyFont="1" applyFill="1" applyBorder="1">
      <alignment/>
      <protection/>
    </xf>
    <xf numFmtId="4" fontId="4" fillId="0" borderId="10" xfId="56" applyNumberFormat="1" applyFont="1" applyFill="1" applyBorder="1">
      <alignment/>
      <protection/>
    </xf>
    <xf numFmtId="4" fontId="3" fillId="0" borderId="13" xfId="56" applyNumberFormat="1" applyFont="1" applyBorder="1" applyAlignment="1">
      <alignment horizontal="center"/>
      <protection/>
    </xf>
    <xf numFmtId="0" fontId="3" fillId="0" borderId="14" xfId="56" applyFont="1" applyFill="1" applyBorder="1" applyAlignment="1">
      <alignment horizontal="center"/>
      <protection/>
    </xf>
    <xf numFmtId="0" fontId="3" fillId="0" borderId="15" xfId="56" applyFont="1" applyFill="1" applyBorder="1" applyAlignment="1">
      <alignment horizontal="center" vertical="center"/>
      <protection/>
    </xf>
    <xf numFmtId="0" fontId="3" fillId="0" borderId="16" xfId="56" applyFont="1" applyFill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center"/>
      <protection/>
    </xf>
    <xf numFmtId="0" fontId="4" fillId="0" borderId="11" xfId="56" applyFont="1" applyFill="1" applyBorder="1">
      <alignment/>
      <protection/>
    </xf>
    <xf numFmtId="0" fontId="4" fillId="0" borderId="10" xfId="56" applyFont="1" applyFill="1" applyBorder="1">
      <alignment/>
      <protection/>
    </xf>
    <xf numFmtId="0" fontId="4" fillId="0" borderId="12" xfId="56" applyFont="1" applyFill="1" applyBorder="1">
      <alignment/>
      <protection/>
    </xf>
    <xf numFmtId="0" fontId="4" fillId="0" borderId="17" xfId="56" applyFont="1" applyFill="1" applyBorder="1">
      <alignment/>
      <protection/>
    </xf>
    <xf numFmtId="4" fontId="4" fillId="0" borderId="12" xfId="64" applyNumberFormat="1" applyFont="1" applyFill="1" applyBorder="1">
      <alignment/>
      <protection/>
    </xf>
    <xf numFmtId="4" fontId="3" fillId="0" borderId="13" xfId="64" applyNumberFormat="1" applyFont="1" applyBorder="1" applyAlignment="1">
      <alignment horizontal="center"/>
      <protection/>
    </xf>
    <xf numFmtId="4" fontId="3" fillId="0" borderId="15" xfId="64" applyNumberFormat="1" applyFont="1" applyBorder="1" applyAlignment="1">
      <alignment horizontal="center"/>
      <protection/>
    </xf>
    <xf numFmtId="4" fontId="3" fillId="0" borderId="12" xfId="64" applyNumberFormat="1" applyFont="1" applyFill="1" applyBorder="1">
      <alignment/>
      <protection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0" fontId="3" fillId="0" borderId="0" xfId="56" applyFont="1" applyBorder="1" applyAlignment="1">
      <alignment/>
      <protection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3" fillId="0" borderId="11" xfId="56" applyFont="1" applyFill="1" applyBorder="1">
      <alignment/>
      <protection/>
    </xf>
    <xf numFmtId="0" fontId="3" fillId="0" borderId="10" xfId="56" applyFont="1" applyFill="1" applyBorder="1">
      <alignment/>
      <protection/>
    </xf>
    <xf numFmtId="0" fontId="4" fillId="0" borderId="20" xfId="56" applyFont="1" applyFill="1" applyBorder="1">
      <alignment/>
      <protection/>
    </xf>
    <xf numFmtId="4" fontId="4" fillId="0" borderId="20" xfId="56" applyNumberFormat="1" applyFont="1" applyFill="1" applyBorder="1">
      <alignment/>
      <protection/>
    </xf>
    <xf numFmtId="4" fontId="4" fillId="0" borderId="20" xfId="64" applyNumberFormat="1" applyFont="1" applyFill="1" applyBorder="1">
      <alignment/>
      <protection/>
    </xf>
    <xf numFmtId="4" fontId="4" fillId="0" borderId="21" xfId="56" applyNumberFormat="1" applyFont="1" applyBorder="1">
      <alignment/>
      <protection/>
    </xf>
    <xf numFmtId="4" fontId="4" fillId="0" borderId="11" xfId="56" applyNumberFormat="1" applyFont="1" applyFill="1" applyBorder="1">
      <alignment/>
      <protection/>
    </xf>
    <xf numFmtId="4" fontId="4" fillId="0" borderId="21" xfId="56" applyNumberFormat="1" applyFont="1" applyFill="1" applyBorder="1">
      <alignment/>
      <protection/>
    </xf>
    <xf numFmtId="0" fontId="3" fillId="0" borderId="12" xfId="56" applyFont="1" applyFill="1" applyBorder="1" applyAlignment="1">
      <alignment wrapText="1"/>
      <protection/>
    </xf>
    <xf numFmtId="49" fontId="3" fillId="0" borderId="10" xfId="56" applyNumberFormat="1" applyFont="1" applyFill="1" applyBorder="1" applyAlignment="1" applyProtection="1">
      <alignment vertical="top" wrapText="1"/>
      <protection/>
    </xf>
    <xf numFmtId="4" fontId="4" fillId="33" borderId="22" xfId="44" applyNumberFormat="1" applyFont="1" applyFill="1" applyBorder="1" applyAlignment="1">
      <alignment horizontal="right"/>
    </xf>
    <xf numFmtId="4" fontId="3" fillId="0" borderId="23" xfId="56" applyNumberFormat="1" applyFont="1" applyBorder="1">
      <alignment/>
      <protection/>
    </xf>
    <xf numFmtId="4" fontId="3" fillId="0" borderId="21" xfId="56" applyNumberFormat="1" applyFont="1" applyBorder="1">
      <alignment/>
      <protection/>
    </xf>
    <xf numFmtId="4" fontId="3" fillId="0" borderId="21" xfId="56" applyNumberFormat="1" applyFont="1" applyBorder="1">
      <alignment/>
      <protection/>
    </xf>
    <xf numFmtId="4" fontId="3" fillId="0" borderId="21" xfId="56" applyNumberFormat="1" applyFont="1" applyBorder="1" applyAlignment="1">
      <alignment horizontal="right"/>
      <protection/>
    </xf>
    <xf numFmtId="4" fontId="4" fillId="0" borderId="21" xfId="56" applyNumberFormat="1" applyFont="1" applyBorder="1">
      <alignment/>
      <protection/>
    </xf>
    <xf numFmtId="4" fontId="3" fillId="0" borderId="21" xfId="56" applyNumberFormat="1" applyFont="1" applyFill="1" applyBorder="1">
      <alignment/>
      <protection/>
    </xf>
    <xf numFmtId="4" fontId="4" fillId="0" borderId="24" xfId="56" applyNumberFormat="1" applyFont="1" applyBorder="1">
      <alignment/>
      <protection/>
    </xf>
    <xf numFmtId="4" fontId="4" fillId="0" borderId="19" xfId="0" applyNumberFormat="1" applyFont="1" applyFill="1" applyBorder="1" applyAlignment="1">
      <alignment/>
    </xf>
    <xf numFmtId="4" fontId="4" fillId="0" borderId="17" xfId="56" applyNumberFormat="1" applyFont="1" applyFill="1" applyBorder="1">
      <alignment/>
      <protection/>
    </xf>
    <xf numFmtId="3" fontId="4" fillId="33" borderId="10" xfId="0" applyNumberFormat="1" applyFont="1" applyFill="1" applyBorder="1" applyAlignment="1">
      <alignment/>
    </xf>
    <xf numFmtId="0" fontId="3" fillId="0" borderId="25" xfId="56" applyFont="1" applyFill="1" applyBorder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2 4" xfId="59"/>
    <cellStyle name="Normal 2 5" xfId="60"/>
    <cellStyle name="Normal 3" xfId="61"/>
    <cellStyle name="Normal 3 2" xfId="62"/>
    <cellStyle name="Normal 4" xfId="63"/>
    <cellStyle name="Normal 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jan%20Kostic\Desktop\FINANS.PLAN%20NA%20SESTOM%20NIVOU%202017\FIN%20PLAN%20NA%20SETOM%20NIVOU%20DO%2001.01-31.01.2017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8">
          <cell r="G38">
            <v>530000</v>
          </cell>
        </row>
        <row r="48">
          <cell r="G48">
            <v>50000</v>
          </cell>
        </row>
        <row r="53">
          <cell r="G53">
            <v>8351000</v>
          </cell>
        </row>
        <row r="73">
          <cell r="G73">
            <v>1000</v>
          </cell>
        </row>
        <row r="76">
          <cell r="G76">
            <v>270000</v>
          </cell>
        </row>
        <row r="79">
          <cell r="G79">
            <v>520000</v>
          </cell>
        </row>
        <row r="86">
          <cell r="G86">
            <v>21000</v>
          </cell>
        </row>
        <row r="90">
          <cell r="G90">
            <v>1275000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7"/>
  <sheetViews>
    <sheetView tabSelected="1" zoomScalePageLayoutView="0" workbookViewId="0" topLeftCell="A28">
      <selection activeCell="G22" sqref="G22"/>
    </sheetView>
  </sheetViews>
  <sheetFormatPr defaultColWidth="9.140625" defaultRowHeight="15"/>
  <cols>
    <col min="1" max="1" width="6.57421875" style="0" customWidth="1"/>
    <col min="2" max="2" width="44.7109375" style="0" customWidth="1"/>
    <col min="3" max="3" width="11.00390625" style="0" customWidth="1"/>
    <col min="4" max="4" width="13.28125" style="0" customWidth="1"/>
    <col min="5" max="5" width="8.28125" style="0" customWidth="1"/>
  </cols>
  <sheetData>
    <row r="1" ht="12" customHeight="1"/>
    <row r="2" spans="2:5" ht="18.75">
      <c r="B2" s="29" t="s">
        <v>44</v>
      </c>
      <c r="C2" s="27"/>
      <c r="D2" s="27"/>
      <c r="E2" s="28"/>
    </row>
    <row r="3" ht="10.5" customHeight="1"/>
    <row r="4" ht="18.75">
      <c r="B4" s="29" t="s">
        <v>30</v>
      </c>
    </row>
    <row r="5" ht="6.75" customHeight="1"/>
    <row r="6" spans="1:5" ht="15">
      <c r="A6" s="1"/>
      <c r="B6" s="6" t="s">
        <v>0</v>
      </c>
      <c r="C6" s="26"/>
      <c r="D6" s="26"/>
      <c r="E6" s="1"/>
    </row>
    <row r="7" spans="1:5" ht="15">
      <c r="A7" s="1"/>
      <c r="B7" s="6" t="s">
        <v>34</v>
      </c>
      <c r="C7" s="26"/>
      <c r="D7" s="26"/>
      <c r="E7" s="1"/>
    </row>
    <row r="8" spans="1:5" ht="15.75" thickBot="1">
      <c r="A8" s="2"/>
      <c r="B8" s="6" t="s">
        <v>38</v>
      </c>
      <c r="C8" s="26"/>
      <c r="D8" s="26"/>
      <c r="E8" s="1"/>
    </row>
    <row r="9" spans="1:5" ht="15">
      <c r="A9" s="7" t="s">
        <v>1</v>
      </c>
      <c r="B9" s="11" t="s">
        <v>2</v>
      </c>
      <c r="C9" s="10" t="s">
        <v>3</v>
      </c>
      <c r="D9" s="10" t="s">
        <v>4</v>
      </c>
      <c r="E9" s="20" t="s">
        <v>5</v>
      </c>
    </row>
    <row r="10" spans="1:5" ht="10.5" customHeight="1" thickBot="1">
      <c r="A10" s="12" t="s">
        <v>6</v>
      </c>
      <c r="B10" s="13" t="s">
        <v>7</v>
      </c>
      <c r="C10" s="14" t="s">
        <v>8</v>
      </c>
      <c r="D10" s="14" t="s">
        <v>45</v>
      </c>
      <c r="E10" s="21"/>
    </row>
    <row r="11" spans="1:5" ht="15">
      <c r="A11" s="18">
        <v>411</v>
      </c>
      <c r="B11" s="18" t="s">
        <v>9</v>
      </c>
      <c r="C11" s="49">
        <v>10462000</v>
      </c>
      <c r="D11" s="40">
        <f>SUM(D12,D13,D14,D15)</f>
        <v>771883.27</v>
      </c>
      <c r="E11" s="19">
        <v>7.38</v>
      </c>
    </row>
    <row r="12" spans="1:5" ht="12" customHeight="1">
      <c r="A12" s="5">
        <v>411111</v>
      </c>
      <c r="B12" s="38" t="s">
        <v>10</v>
      </c>
      <c r="C12" s="8"/>
      <c r="D12" s="41">
        <v>594098.95</v>
      </c>
      <c r="E12" s="22"/>
    </row>
    <row r="13" spans="1:5" s="1" customFormat="1" ht="12" customHeight="1">
      <c r="A13" s="5">
        <v>411112</v>
      </c>
      <c r="B13" s="38" t="s">
        <v>40</v>
      </c>
      <c r="C13" s="8"/>
      <c r="D13" s="41">
        <v>35480.91</v>
      </c>
      <c r="E13" s="22"/>
    </row>
    <row r="14" spans="1:5" ht="14.25" customHeight="1">
      <c r="A14" s="5">
        <v>411115</v>
      </c>
      <c r="B14" s="38" t="s">
        <v>11</v>
      </c>
      <c r="C14" s="8"/>
      <c r="D14" s="41">
        <v>27260.92</v>
      </c>
      <c r="E14" s="22"/>
    </row>
    <row r="15" spans="1:5" ht="21.75" customHeight="1">
      <c r="A15" s="5">
        <v>411118</v>
      </c>
      <c r="B15" s="38" t="s">
        <v>41</v>
      </c>
      <c r="C15" s="8"/>
      <c r="D15" s="41">
        <v>115042.49</v>
      </c>
      <c r="E15" s="22"/>
    </row>
    <row r="16" spans="1:5" ht="15">
      <c r="A16" s="16">
        <v>412</v>
      </c>
      <c r="B16" s="16" t="s">
        <v>12</v>
      </c>
      <c r="C16" s="9">
        <v>1873000</v>
      </c>
      <c r="D16" s="35">
        <f>SUM(D17,D18,D19)</f>
        <v>138167.08</v>
      </c>
      <c r="E16" s="19">
        <v>7.38</v>
      </c>
    </row>
    <row r="17" spans="1:5" ht="15" customHeight="1">
      <c r="A17" s="3">
        <v>412111</v>
      </c>
      <c r="B17" s="39" t="s">
        <v>13</v>
      </c>
      <c r="C17" s="9"/>
      <c r="D17" s="42">
        <v>92625.99</v>
      </c>
      <c r="E17" s="22"/>
    </row>
    <row r="18" spans="1:5" ht="15" customHeight="1">
      <c r="A18" s="3">
        <v>412211</v>
      </c>
      <c r="B18" s="39" t="s">
        <v>14</v>
      </c>
      <c r="C18" s="9"/>
      <c r="D18" s="42">
        <v>39751.98</v>
      </c>
      <c r="E18" s="22"/>
    </row>
    <row r="19" spans="1:5" ht="13.5" customHeight="1">
      <c r="A19" s="3">
        <v>412311</v>
      </c>
      <c r="B19" s="39" t="s">
        <v>15</v>
      </c>
      <c r="C19" s="36"/>
      <c r="D19" s="42">
        <v>5789.11</v>
      </c>
      <c r="E19" s="22"/>
    </row>
    <row r="20" spans="1:5" ht="15">
      <c r="A20" s="16">
        <v>413</v>
      </c>
      <c r="B20" s="16" t="s">
        <v>16</v>
      </c>
      <c r="C20" s="50">
        <v>1000</v>
      </c>
      <c r="D20" s="35">
        <v>0</v>
      </c>
      <c r="E20" s="19"/>
    </row>
    <row r="21" spans="1:5" ht="12.75" customHeight="1">
      <c r="A21" s="16">
        <v>414</v>
      </c>
      <c r="B21" s="16" t="s">
        <v>17</v>
      </c>
      <c r="C21" s="50">
        <v>309000</v>
      </c>
      <c r="D21" s="35">
        <v>0</v>
      </c>
      <c r="E21" s="19"/>
    </row>
    <row r="22" spans="1:5" ht="15">
      <c r="A22" s="16">
        <v>415</v>
      </c>
      <c r="B22" s="16" t="s">
        <v>18</v>
      </c>
      <c r="C22" s="9">
        <v>280000</v>
      </c>
      <c r="D22" s="35">
        <f>SUM(D23)</f>
        <v>18510</v>
      </c>
      <c r="E22" s="19">
        <v>6.61</v>
      </c>
    </row>
    <row r="23" spans="1:5" ht="12" customHeight="1">
      <c r="A23" s="3">
        <v>415112</v>
      </c>
      <c r="B23" s="39" t="s">
        <v>19</v>
      </c>
      <c r="C23" s="9"/>
      <c r="D23" s="43">
        <v>18510</v>
      </c>
      <c r="E23" s="22"/>
    </row>
    <row r="24" spans="1:5" ht="15">
      <c r="A24" s="16">
        <v>416</v>
      </c>
      <c r="B24" s="16" t="s">
        <v>20</v>
      </c>
      <c r="C24" s="9">
        <v>60000</v>
      </c>
      <c r="D24" s="35">
        <v>50304</v>
      </c>
      <c r="E24" s="19">
        <v>83.84</v>
      </c>
    </row>
    <row r="25" spans="1:5" s="1" customFormat="1" ht="15">
      <c r="A25" s="31">
        <v>416111</v>
      </c>
      <c r="B25" s="31" t="s">
        <v>46</v>
      </c>
      <c r="C25" s="9"/>
      <c r="D25" s="43">
        <v>50304</v>
      </c>
      <c r="E25" s="19"/>
    </row>
    <row r="26" spans="1:5" s="1" customFormat="1" ht="15">
      <c r="A26" s="16">
        <v>421</v>
      </c>
      <c r="B26" s="16" t="s">
        <v>21</v>
      </c>
      <c r="C26" s="9">
        <f>'[1]Sheet1'!$G$38</f>
        <v>530000</v>
      </c>
      <c r="D26" s="35">
        <f>SUM(D27,D28,D29,D30)</f>
        <v>28583.68</v>
      </c>
      <c r="E26" s="19">
        <v>5.39</v>
      </c>
    </row>
    <row r="27" spans="1:5" s="1" customFormat="1" ht="15">
      <c r="A27" s="31">
        <v>421411</v>
      </c>
      <c r="B27" s="31" t="s">
        <v>37</v>
      </c>
      <c r="C27" s="9"/>
      <c r="D27" s="43">
        <v>4091.4</v>
      </c>
      <c r="E27" s="19"/>
    </row>
    <row r="28" spans="1:5" s="1" customFormat="1" ht="15">
      <c r="A28" s="31">
        <v>421414</v>
      </c>
      <c r="B28" s="31" t="s">
        <v>36</v>
      </c>
      <c r="C28" s="9"/>
      <c r="D28" s="43">
        <v>16078.88</v>
      </c>
      <c r="E28" s="19"/>
    </row>
    <row r="29" spans="1:5" ht="15">
      <c r="A29" s="3">
        <v>421419</v>
      </c>
      <c r="B29" s="3" t="s">
        <v>35</v>
      </c>
      <c r="C29" s="9"/>
      <c r="D29" s="44">
        <v>7118.4</v>
      </c>
      <c r="E29" s="22"/>
    </row>
    <row r="30" spans="1:5" ht="15">
      <c r="A30" s="3">
        <v>421911</v>
      </c>
      <c r="B30" s="3" t="s">
        <v>31</v>
      </c>
      <c r="C30" s="9"/>
      <c r="D30" s="44">
        <v>1295</v>
      </c>
      <c r="E30" s="22"/>
    </row>
    <row r="31" spans="1:5" s="1" customFormat="1" ht="15">
      <c r="A31" s="16">
        <v>422</v>
      </c>
      <c r="B31" s="16" t="s">
        <v>22</v>
      </c>
      <c r="C31" s="9">
        <f>'[1]Sheet1'!$G$48</f>
        <v>50000</v>
      </c>
      <c r="D31" s="45">
        <f>SUM(H29)</f>
        <v>0</v>
      </c>
      <c r="E31" s="19"/>
    </row>
    <row r="32" spans="1:5" s="1" customFormat="1" ht="15">
      <c r="A32" s="15">
        <v>423</v>
      </c>
      <c r="B32" s="15" t="s">
        <v>23</v>
      </c>
      <c r="C32" s="9">
        <f>'[1]Sheet1'!$G$53</f>
        <v>8351000</v>
      </c>
      <c r="D32" s="37">
        <f>SUM(D33,D34,D35,D36,D37)</f>
        <v>256299.14</v>
      </c>
      <c r="E32" s="19">
        <v>3.07</v>
      </c>
    </row>
    <row r="33" spans="1:5" ht="15">
      <c r="A33" s="30">
        <v>423212</v>
      </c>
      <c r="B33" s="30" t="s">
        <v>43</v>
      </c>
      <c r="C33" s="9"/>
      <c r="D33" s="46">
        <v>17450</v>
      </c>
      <c r="E33" s="19"/>
    </row>
    <row r="34" spans="1:5" s="1" customFormat="1" ht="15">
      <c r="A34" s="30">
        <v>423449</v>
      </c>
      <c r="B34" s="30" t="s">
        <v>42</v>
      </c>
      <c r="C34" s="9"/>
      <c r="D34" s="46">
        <v>18000</v>
      </c>
      <c r="E34" s="19"/>
    </row>
    <row r="35" spans="1:5" s="1" customFormat="1" ht="15">
      <c r="A35" s="30">
        <v>423599</v>
      </c>
      <c r="B35" s="30" t="s">
        <v>24</v>
      </c>
      <c r="C35" s="9"/>
      <c r="D35" s="46">
        <v>218076.14</v>
      </c>
      <c r="E35" s="19"/>
    </row>
    <row r="36" spans="1:5" s="1" customFormat="1" ht="15">
      <c r="A36" s="4">
        <v>423621</v>
      </c>
      <c r="B36" s="4" t="s">
        <v>32</v>
      </c>
      <c r="C36" s="9"/>
      <c r="D36" s="43">
        <v>1573</v>
      </c>
      <c r="E36" s="22"/>
    </row>
    <row r="37" spans="1:5" s="1" customFormat="1" ht="15">
      <c r="A37" s="4">
        <v>423911</v>
      </c>
      <c r="B37" s="4" t="s">
        <v>39</v>
      </c>
      <c r="C37" s="9"/>
      <c r="D37" s="43">
        <v>1200</v>
      </c>
      <c r="E37" s="22"/>
    </row>
    <row r="38" spans="1:5" ht="15">
      <c r="A38" s="16">
        <v>424</v>
      </c>
      <c r="B38" s="16" t="s">
        <v>25</v>
      </c>
      <c r="C38" s="9">
        <f>'[1]Sheet1'!$G$73</f>
        <v>1000</v>
      </c>
      <c r="D38" s="37">
        <v>0</v>
      </c>
      <c r="E38" s="19"/>
    </row>
    <row r="39" spans="1:5" s="1" customFormat="1" ht="15">
      <c r="A39" s="17">
        <v>425</v>
      </c>
      <c r="B39" s="17" t="s">
        <v>26</v>
      </c>
      <c r="C39" s="8">
        <f>'[1]Sheet1'!$G$76</f>
        <v>270000</v>
      </c>
      <c r="D39" s="35">
        <v>30854.94</v>
      </c>
      <c r="E39" s="19">
        <v>11.43</v>
      </c>
    </row>
    <row r="40" spans="1:5" s="1" customFormat="1" ht="15">
      <c r="A40" s="51">
        <v>425211</v>
      </c>
      <c r="B40" s="4" t="s">
        <v>47</v>
      </c>
      <c r="C40" s="8"/>
      <c r="D40" s="42">
        <v>30854.94</v>
      </c>
      <c r="E40" s="19"/>
    </row>
    <row r="41" spans="1:5" s="1" customFormat="1" ht="15">
      <c r="A41" s="15">
        <v>426</v>
      </c>
      <c r="B41" s="15" t="s">
        <v>27</v>
      </c>
      <c r="C41" s="9">
        <f>'[1]Sheet1'!$G$79</f>
        <v>520000</v>
      </c>
      <c r="D41" s="35">
        <v>0</v>
      </c>
      <c r="E41" s="19"/>
    </row>
    <row r="42" spans="1:5" s="1" customFormat="1" ht="15">
      <c r="A42" s="16">
        <v>482</v>
      </c>
      <c r="B42" s="16" t="s">
        <v>28</v>
      </c>
      <c r="C42" s="9">
        <f>'[1]Sheet1'!$G$86</f>
        <v>21000</v>
      </c>
      <c r="D42" s="35">
        <f>SUM(H40)</f>
        <v>0</v>
      </c>
      <c r="E42" s="19"/>
    </row>
    <row r="43" spans="1:5" s="1" customFormat="1" ht="15.75" thickBot="1">
      <c r="A43" s="32">
        <v>512</v>
      </c>
      <c r="B43" s="32" t="s">
        <v>33</v>
      </c>
      <c r="C43" s="33">
        <f>'[1]Sheet1'!$G$90</f>
        <v>1275000</v>
      </c>
      <c r="D43" s="47">
        <v>0</v>
      </c>
      <c r="E43" s="34"/>
    </row>
    <row r="44" spans="1:5" s="1" customFormat="1" ht="15.75" thickBot="1">
      <c r="A44" s="23"/>
      <c r="B44" s="24" t="s">
        <v>29</v>
      </c>
      <c r="C44" s="25">
        <f>SUM(C43,C42,C41,C39,C38,C32,C31,C26,C24,C22,C21,C20,C16,C11)</f>
        <v>24003000</v>
      </c>
      <c r="D44" s="48">
        <f>SUM(D43,D11,D16,D20,D21,D22,D24,D26,D31,D32,D38,D39,D41,D42,D43)</f>
        <v>1294602.1099999999</v>
      </c>
      <c r="E44" s="25">
        <v>5.39</v>
      </c>
    </row>
    <row r="47" spans="1:5" s="1" customFormat="1" ht="15">
      <c r="A47"/>
      <c r="B47"/>
      <c r="C47"/>
      <c r="D47"/>
      <c r="E47"/>
    </row>
    <row r="48" spans="1:5" s="1" customFormat="1" ht="15">
      <c r="A48"/>
      <c r="B48"/>
      <c r="C48"/>
      <c r="D48"/>
      <c r="E48"/>
    </row>
    <row r="51" spans="1:5" s="1" customFormat="1" ht="15">
      <c r="A51"/>
      <c r="B51"/>
      <c r="C51"/>
      <c r="D51"/>
      <c r="E51"/>
    </row>
    <row r="53" spans="1:5" s="1" customFormat="1" ht="15">
      <c r="A53"/>
      <c r="B53"/>
      <c r="C53"/>
      <c r="D53"/>
      <c r="E53"/>
    </row>
    <row r="54" spans="1:5" s="1" customFormat="1" ht="15">
      <c r="A54"/>
      <c r="B54"/>
      <c r="C54"/>
      <c r="D54"/>
      <c r="E54"/>
    </row>
    <row r="55" spans="1:5" s="1" customFormat="1" ht="15">
      <c r="A55"/>
      <c r="B55"/>
      <c r="C55"/>
      <c r="D55"/>
      <c r="E55"/>
    </row>
    <row r="57" spans="1:5" s="1" customFormat="1" ht="15">
      <c r="A57"/>
      <c r="B57"/>
      <c r="C57"/>
      <c r="D57"/>
      <c r="E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ramrrs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</dc:creator>
  <cp:keywords/>
  <dc:description/>
  <cp:lastModifiedBy>Marina Cukanovic</cp:lastModifiedBy>
  <cp:lastPrinted>2017-07-31T11:15:48Z</cp:lastPrinted>
  <dcterms:created xsi:type="dcterms:W3CDTF">2015-03-02T13:33:49Z</dcterms:created>
  <dcterms:modified xsi:type="dcterms:W3CDTF">2017-09-05T09:05:35Z</dcterms:modified>
  <cp:category/>
  <cp:version/>
  <cp:contentType/>
  <cp:contentStatus/>
</cp:coreProperties>
</file>